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0730" windowHeight="1152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Лист1!$A$1:$E$111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55" i="1"/>
  <c r="E40" i="1"/>
  <c r="E52" i="1" l="1"/>
  <c r="E42" i="1"/>
  <c r="E20" i="1"/>
  <c r="D83" i="1" l="1"/>
  <c r="C83" i="1"/>
  <c r="E87" i="1"/>
  <c r="D74" i="1"/>
  <c r="C74" i="1"/>
  <c r="D79" i="1" l="1"/>
  <c r="C79" i="1"/>
  <c r="E82" i="1"/>
  <c r="E54" i="1" l="1"/>
  <c r="E36" i="1" l="1"/>
  <c r="E94" i="1" l="1"/>
  <c r="E18" i="1" l="1"/>
  <c r="E45" i="1" l="1"/>
  <c r="E46" i="1" l="1"/>
  <c r="E26" i="1" l="1"/>
  <c r="E10" i="1" l="1"/>
  <c r="E11" i="1" l="1"/>
  <c r="E66" i="1" l="1"/>
  <c r="E9" i="1"/>
  <c r="E19" i="1" l="1"/>
  <c r="E41" i="1" l="1"/>
  <c r="E43" i="1"/>
  <c r="E44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8" i="1"/>
  <c r="F89" i="2" l="1"/>
  <c r="F47" i="2"/>
  <c r="D47" i="2"/>
  <c r="E49" i="2"/>
  <c r="C32" i="2"/>
  <c r="C47" i="2" s="1"/>
  <c r="E47" i="2" l="1"/>
  <c r="E32" i="2"/>
  <c r="D102" i="1" l="1"/>
  <c r="C102" i="1"/>
  <c r="E104" i="1"/>
  <c r="E103" i="1"/>
  <c r="E101" i="1"/>
  <c r="D100" i="1"/>
  <c r="C100" i="1"/>
  <c r="E99" i="1"/>
  <c r="D98" i="1"/>
  <c r="C98" i="1"/>
  <c r="E97" i="1"/>
  <c r="E96" i="1"/>
  <c r="E95" i="1"/>
  <c r="D93" i="1"/>
  <c r="C93" i="1"/>
  <c r="E92" i="1"/>
  <c r="E91" i="1"/>
  <c r="D90" i="1"/>
  <c r="C90" i="1"/>
  <c r="E89" i="1"/>
  <c r="E88" i="1"/>
  <c r="E86" i="1"/>
  <c r="E85" i="1"/>
  <c r="E84" i="1"/>
  <c r="E81" i="1"/>
  <c r="E80" i="1"/>
  <c r="E78" i="1"/>
  <c r="E77" i="1"/>
  <c r="E75" i="1"/>
  <c r="E73" i="1"/>
  <c r="E72" i="1"/>
  <c r="D71" i="1"/>
  <c r="C71" i="1"/>
  <c r="E70" i="1"/>
  <c r="E69" i="1"/>
  <c r="E68" i="1"/>
  <c r="E67" i="1"/>
  <c r="E65" i="1"/>
  <c r="E64" i="1"/>
  <c r="E63" i="1"/>
  <c r="D62" i="1"/>
  <c r="C62" i="1"/>
  <c r="D57" i="1"/>
  <c r="C57" i="1"/>
  <c r="E56" i="1"/>
  <c r="E53" i="1"/>
  <c r="E51" i="1"/>
  <c r="E50" i="1"/>
  <c r="E49" i="1"/>
  <c r="E39" i="1"/>
  <c r="E3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5" i="1" l="1"/>
  <c r="D105" i="1"/>
  <c r="E100" i="1"/>
  <c r="E102" i="1"/>
  <c r="E93" i="1"/>
  <c r="E98" i="1"/>
  <c r="E71" i="1"/>
  <c r="E79" i="1"/>
  <c r="E83" i="1"/>
  <c r="E62" i="1"/>
  <c r="E90" i="1"/>
  <c r="E74" i="1"/>
  <c r="E4" i="1"/>
  <c r="D37" i="1"/>
  <c r="D60" i="1" s="1"/>
  <c r="E57" i="1"/>
  <c r="C37" i="1"/>
  <c r="C60" i="1" s="1"/>
  <c r="E13" i="1"/>
  <c r="D106" i="1" l="1"/>
  <c r="C106" i="1"/>
  <c r="C112" i="1"/>
  <c r="D112" i="1"/>
  <c r="E105" i="1"/>
  <c r="E60" i="1"/>
  <c r="E37" i="1"/>
</calcChain>
</file>

<file path=xl/sharedStrings.xml><?xml version="1.0" encoding="utf-8"?>
<sst xmlns="http://schemas.openxmlformats.org/spreadsheetml/2006/main" count="384" uniqueCount="234">
  <si>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</si>
  <si>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</si>
  <si>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</si>
  <si>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</si>
  <si>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</si>
  <si>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</si>
  <si>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</si>
  <si>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</si>
  <si>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</si>
  <si>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</si>
  <si>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</si>
  <si>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</si>
  <si>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</si>
  <si>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</si>
  <si>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</si>
  <si>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</si>
  <si>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</si>
  <si>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</si>
  <si>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</si>
  <si>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</si>
  <si>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</si>
  <si>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</si>
  <si>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</si>
  <si>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</si>
  <si>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</si>
  <si>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</si>
  <si>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</si>
  <si>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</si>
  <si>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</si>
  <si>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</si>
  <si>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</si>
  <si>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</si>
  <si>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</si>
  <si>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</si>
  <si>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</si>
  <si>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</si>
  <si>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</si>
  <si>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</si>
  <si>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</si>
  <si>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</si>
  <si>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</si>
  <si>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</si>
  <si>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</si>
  <si>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</si>
  <si>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</si>
  <si>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</si>
  <si>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</si>
  <si>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</si>
  <si>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</si>
  <si>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</si>
  <si>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</si>
  <si>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</si>
  <si>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</si>
  <si>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</si>
  <si>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</si>
  <si>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</si>
  <si>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</si>
  <si>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</si>
  <si>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</si>
  <si>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</si>
  <si>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</si>
  <si>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</si>
  <si>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</si>
  <si>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</si>
  <si>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</si>
  <si>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</si>
  <si>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</si>
  <si>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</si>
  <si>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</si>
  <si>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</si>
  <si>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</si>
  <si>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</si>
  <si>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</si>
  <si>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</si>
  <si>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</si>
  <si>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</si>
  <si>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</si>
  <si>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</si>
  <si>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</si>
  <si>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</si>
  <si>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</si>
  <si>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</si>
  <si>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</si>
  <si>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</si>
  <si>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</si>
  <si>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</si>
  <si>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</si>
  <si>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</si>
  <si>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</si>
  <si>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</si>
  <si>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</si>
  <si>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</si>
  <si>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</si>
  <si>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</si>
  <si>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</si>
  <si>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</si>
  <si>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</si>
  <si>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</si>
  <si>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</si>
  <si>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</si>
  <si>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</si>
  <si>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</si>
  <si>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</si>
  <si>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</si>
  <si>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</si>
  <si>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</si>
  <si>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</si>
  <si>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</si>
  <si>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</si>
  <si>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</si>
  <si>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</si>
  <si>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</si>
  <si>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</si>
  <si>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</si>
  <si>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</si>
  <si>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</si>
  <si>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</si>
  <si>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</si>
  <si>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</si>
  <si>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</si>
  <si>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</si>
  <si>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</si>
  <si>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</si>
  <si>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</si>
  <si>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</si>
  <si>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</si>
  <si>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</si>
  <si>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</si>
  <si>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</si>
  <si>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</si>
  <si>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</si>
  <si>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</si>
  <si>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</si>
  <si>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</si>
  <si>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</si>
  <si>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</si>
  <si>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</si>
  <si>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</si>
  <si>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</si>
  <si>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</si>
  <si>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</si>
  <si>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</si>
  <si>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</si>
  <si>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</si>
  <si>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</si>
  <si>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</si>
  <si>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</si>
  <si>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</si>
  <si>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</si>
  <si>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</si>
  <si>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</si>
  <si>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</si>
  <si>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</si>
  <si>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</si>
  <si>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</si>
  <si>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</si>
  <si>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</si>
  <si>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</si>
  <si>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</si>
  <si>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</si>
  <si>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</si>
  <si>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</si>
  <si>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</si>
  <si>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</si>
  <si>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</si>
  <si>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</si>
  <si>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</si>
  <si>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</si>
  <si>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</si>
  <si>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</si>
  <si>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</si>
  <si>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</si>
  <si>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</si>
  <si>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</si>
  <si>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</si>
  <si>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</si>
  <si>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</si>
  <si>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</si>
  <si>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</si>
  <si>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</si>
  <si>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</si>
  <si>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</si>
  <si>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</si>
  <si>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</si>
  <si>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</si>
  <si>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</si>
  <si>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</si>
  <si>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</si>
  <si>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</si>
  <si>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</si>
  <si>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</si>
  <si>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</si>
  <si>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</si>
  <si>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</si>
  <si>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</si>
  <si>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</si>
  <si>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</si>
  <si>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</si>
  <si>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</si>
  <si>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</si>
  <si>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</si>
  <si>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</si>
  <si>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</si>
  <si>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</si>
  <si>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</si>
  <si>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</si>
  <si>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</si>
  <si>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</si>
  <si>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</si>
  <si>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</si>
  <si>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</si>
  <si>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</si>
  <si>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</si>
  <si>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</si>
  <si>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</si>
  <si>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</si>
  <si>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</si>
  <si>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</si>
  <si>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</si>
  <si>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</si>
  <si>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</si>
  <si>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</si>
  <si>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</si>
  <si>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</si>
  <si>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Справка об исполнении районного бюджета на 01.10.2020 года</t>
  </si>
  <si>
    <t>Исполнено на 01.10.2020 год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</si>
  <si>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</si>
  <si>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</si>
  <si>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</si>
  <si>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</si>
  <si>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</si>
  <si>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</si>
  <si>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</si>
  <si>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00020245305050000150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</si>
</sst>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topLeftCell="A27" zoomScale="80" zoomScaleNormal="90" zoomScaleSheetLayoutView="80" workbookViewId="0">
      <selection activeCell="B55" sqref="B5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224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190</v>
      </c>
      <c r="D3" s="11" t="s">
        <v>225</v>
      </c>
      <c r="E3" s="12" t="s">
        <v>191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112117.7</v>
      </c>
      <c r="E4" s="57">
        <f t="shared" ref="E4:E35" si="0">D4/C4*100</f>
        <v>63.094981505002622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82940.100000000006</v>
      </c>
      <c r="E5" s="57">
        <f t="shared" si="0"/>
        <v>62.679559263625649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15962</v>
      </c>
      <c r="E6" s="57">
        <f t="shared" si="0"/>
        <v>61.389474331953906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8384.2999999999993</v>
      </c>
      <c r="E7" s="57">
        <f t="shared" si="0"/>
        <v>61.749153041685076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56</v>
      </c>
      <c r="E8" s="57">
        <f t="shared" si="0"/>
        <v>12.965964343598054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42.4</v>
      </c>
      <c r="E9" s="57">
        <f t="shared" si="0"/>
        <v>65.533230293663053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>
        <v>1758.5</v>
      </c>
      <c r="E10" s="57">
        <f t="shared" ref="E10" si="1">D10/C10*100</f>
        <v>156.17229129662522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2969.4</v>
      </c>
      <c r="E11" s="57">
        <f>D11/C11*100</f>
        <v>71.193267640077678</v>
      </c>
      <c r="F11" s="19"/>
    </row>
    <row r="12" spans="1:6" x14ac:dyDescent="0.3">
      <c r="A12" s="16" t="s">
        <v>217</v>
      </c>
      <c r="B12" s="17" t="s">
        <v>186</v>
      </c>
      <c r="C12" s="18">
        <v>0</v>
      </c>
      <c r="D12" s="18">
        <v>5</v>
      </c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19708.699999999997</v>
      </c>
      <c r="D13" s="58">
        <f>SUM(D14:D36)</f>
        <v>15622.800000000003</v>
      </c>
      <c r="E13" s="57">
        <f t="shared" si="0"/>
        <v>79.268546377995534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3556.4</v>
      </c>
      <c r="E14" s="57">
        <f>D14/C14*100</f>
        <v>61.422082520163727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2546.8000000000002</v>
      </c>
      <c r="E15" s="57">
        <f>D15/C15*100</f>
        <v>65.302564102564105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28.5</v>
      </c>
      <c r="E17" s="57">
        <f t="shared" si="0"/>
        <v>75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31.5</v>
      </c>
      <c r="E18" s="57">
        <f t="shared" si="0"/>
        <v>65.762004175365348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216</v>
      </c>
      <c r="B20" s="17" t="s">
        <v>196</v>
      </c>
      <c r="C20" s="23">
        <v>52</v>
      </c>
      <c r="D20" s="24">
        <v>29.8</v>
      </c>
      <c r="E20" s="57">
        <f t="shared" ref="E20" si="2">D20/C20*100</f>
        <v>57.307692307692307</v>
      </c>
      <c r="F20" s="22"/>
    </row>
    <row r="21" spans="1:6" x14ac:dyDescent="0.3">
      <c r="A21" s="16" t="s">
        <v>215</v>
      </c>
      <c r="B21" s="17" t="s">
        <v>197</v>
      </c>
      <c r="C21" s="23">
        <v>51</v>
      </c>
      <c r="D21" s="24">
        <v>2.7</v>
      </c>
      <c r="E21" s="57">
        <f t="shared" si="0"/>
        <v>5.2941176470588243</v>
      </c>
      <c r="F21" s="22"/>
    </row>
    <row r="22" spans="1:6" x14ac:dyDescent="0.3">
      <c r="A22" s="16" t="s">
        <v>31</v>
      </c>
      <c r="B22" s="17" t="s">
        <v>32</v>
      </c>
      <c r="C22" s="18">
        <v>737</v>
      </c>
      <c r="D22" s="18">
        <v>3020.7</v>
      </c>
      <c r="E22" s="57">
        <f t="shared" si="0"/>
        <v>409.86431478968785</v>
      </c>
      <c r="F22" s="22"/>
    </row>
    <row r="23" spans="1:6" ht="56.25" x14ac:dyDescent="0.3">
      <c r="A23" s="16" t="s">
        <v>177</v>
      </c>
      <c r="B23" s="17" t="s">
        <v>176</v>
      </c>
      <c r="C23" s="18">
        <v>1192.3</v>
      </c>
      <c r="D23" s="20">
        <v>1202.3</v>
      </c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1367.8</v>
      </c>
      <c r="D24" s="20">
        <v>1479.7</v>
      </c>
      <c r="E24" s="57">
        <f t="shared" si="0"/>
        <v>108.18102061704928</v>
      </c>
      <c r="F24" s="22"/>
    </row>
    <row r="25" spans="1:6" x14ac:dyDescent="0.3">
      <c r="A25" s="16" t="s">
        <v>198</v>
      </c>
      <c r="B25" s="17" t="s">
        <v>199</v>
      </c>
      <c r="C25" s="18">
        <v>1478.4</v>
      </c>
      <c r="D25" s="18">
        <v>379.1</v>
      </c>
      <c r="E25" s="57">
        <f t="shared" si="0"/>
        <v>25.642586580086579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200</v>
      </c>
      <c r="B27" s="17" t="s">
        <v>201</v>
      </c>
      <c r="C27" s="18">
        <v>4683.7</v>
      </c>
      <c r="D27" s="18">
        <v>3030.8</v>
      </c>
      <c r="E27" s="57">
        <f t="shared" si="0"/>
        <v>64.709524521211875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customHeight="1" x14ac:dyDescent="0.3">
      <c r="A35" s="16" t="s">
        <v>221</v>
      </c>
      <c r="B35" s="17" t="s">
        <v>54</v>
      </c>
      <c r="C35" s="18"/>
      <c r="D35" s="24">
        <v>7.3</v>
      </c>
      <c r="E35" s="57">
        <v>0</v>
      </c>
      <c r="F35" s="22"/>
    </row>
    <row r="36" spans="1:6" ht="22.5" customHeight="1" x14ac:dyDescent="0.3">
      <c r="A36" s="16" t="s">
        <v>220</v>
      </c>
      <c r="B36" s="17" t="s">
        <v>222</v>
      </c>
      <c r="C36" s="18">
        <v>366</v>
      </c>
      <c r="D36" s="24">
        <v>307.2</v>
      </c>
      <c r="E36" s="57">
        <f>D36/C36*100</f>
        <v>83.93442622950819</v>
      </c>
      <c r="F36" s="22"/>
    </row>
    <row r="37" spans="1:6" x14ac:dyDescent="0.3">
      <c r="A37" s="27" t="s">
        <v>55</v>
      </c>
      <c r="B37" s="28"/>
      <c r="C37" s="59">
        <f>C13+C4</f>
        <v>197405.40000000002</v>
      </c>
      <c r="D37" s="59">
        <f>D13+D4</f>
        <v>127740.5</v>
      </c>
      <c r="E37" s="57">
        <f t="shared" ref="E37:E56" si="4">D37/C37*100</f>
        <v>64.709729318448211</v>
      </c>
      <c r="F37" s="29"/>
    </row>
    <row r="38" spans="1:6" ht="18" customHeight="1" x14ac:dyDescent="0.3">
      <c r="A38" s="16" t="s">
        <v>56</v>
      </c>
      <c r="B38" s="17" t="s">
        <v>213</v>
      </c>
      <c r="C38" s="18">
        <v>69850</v>
      </c>
      <c r="D38" s="18">
        <v>68729.399999999994</v>
      </c>
      <c r="E38" s="57">
        <f t="shared" si="4"/>
        <v>98.395705082319253</v>
      </c>
      <c r="F38" s="19"/>
    </row>
    <row r="39" spans="1:6" x14ac:dyDescent="0.3">
      <c r="A39" s="16" t="s">
        <v>58</v>
      </c>
      <c r="B39" s="17" t="s">
        <v>228</v>
      </c>
      <c r="C39" s="18">
        <v>38943.9</v>
      </c>
      <c r="D39" s="18">
        <v>13378.9</v>
      </c>
      <c r="E39" s="57">
        <f t="shared" si="4"/>
        <v>34.35428911844987</v>
      </c>
      <c r="F39" s="19"/>
    </row>
    <row r="40" spans="1:6" ht="37.5" x14ac:dyDescent="0.3">
      <c r="A40" s="16" t="s">
        <v>226</v>
      </c>
      <c r="B40" s="17" t="s">
        <v>227</v>
      </c>
      <c r="C40" s="18">
        <v>10265.700000000001</v>
      </c>
      <c r="D40" s="18">
        <v>0</v>
      </c>
      <c r="E40" s="57">
        <f t="shared" si="4"/>
        <v>0</v>
      </c>
      <c r="F40" s="19"/>
    </row>
    <row r="41" spans="1:6" ht="56.25" x14ac:dyDescent="0.3">
      <c r="A41" s="16" t="s">
        <v>218</v>
      </c>
      <c r="B41" s="17" t="s">
        <v>229</v>
      </c>
      <c r="C41" s="18">
        <v>3770.4</v>
      </c>
      <c r="D41" s="18">
        <v>0</v>
      </c>
      <c r="E41" s="57">
        <f t="shared" si="4"/>
        <v>0</v>
      </c>
      <c r="F41" s="19"/>
    </row>
    <row r="42" spans="1:6" ht="37.5" x14ac:dyDescent="0.3">
      <c r="A42" s="16" t="s">
        <v>223</v>
      </c>
      <c r="B42" s="17" t="s">
        <v>202</v>
      </c>
      <c r="C42" s="18">
        <v>2147.9</v>
      </c>
      <c r="D42" s="18">
        <v>2147.9</v>
      </c>
      <c r="E42" s="57">
        <f t="shared" ref="E42" si="5">D42/C42*100</f>
        <v>100</v>
      </c>
      <c r="F42" s="19"/>
    </row>
    <row r="43" spans="1:6" hidden="1" x14ac:dyDescent="0.3">
      <c r="A43" s="16" t="s">
        <v>178</v>
      </c>
      <c r="B43" s="17" t="s">
        <v>168</v>
      </c>
      <c r="C43" s="18"/>
      <c r="D43" s="18"/>
      <c r="E43" s="57" t="e">
        <f t="shared" si="4"/>
        <v>#DIV/0!</v>
      </c>
      <c r="F43" s="19"/>
    </row>
    <row r="44" spans="1:6" hidden="1" x14ac:dyDescent="0.3">
      <c r="A44" s="16" t="s">
        <v>167</v>
      </c>
      <c r="B44" s="17" t="s">
        <v>168</v>
      </c>
      <c r="C44" s="18"/>
      <c r="D44" s="23"/>
      <c r="E44" s="57" t="e">
        <f t="shared" si="4"/>
        <v>#DIV/0!</v>
      </c>
      <c r="F44" s="19"/>
    </row>
    <row r="45" spans="1:6" x14ac:dyDescent="0.3">
      <c r="A45" s="16" t="s">
        <v>173</v>
      </c>
      <c r="B45" s="17" t="s">
        <v>230</v>
      </c>
      <c r="C45" s="18">
        <v>674.7</v>
      </c>
      <c r="D45" s="23">
        <v>674.7</v>
      </c>
      <c r="E45" s="57">
        <f t="shared" si="4"/>
        <v>100</v>
      </c>
      <c r="F45" s="19"/>
    </row>
    <row r="46" spans="1:6" x14ac:dyDescent="0.3">
      <c r="A46" s="16" t="s">
        <v>183</v>
      </c>
      <c r="B46" s="17" t="s">
        <v>212</v>
      </c>
      <c r="C46" s="18">
        <v>5163.6000000000004</v>
      </c>
      <c r="D46" s="23">
        <v>5163.6000000000004</v>
      </c>
      <c r="E46" s="57">
        <f t="shared" ref="E46" si="6">D46/C46*100</f>
        <v>100</v>
      </c>
      <c r="F46" s="19"/>
    </row>
    <row r="47" spans="1:6" hidden="1" x14ac:dyDescent="0.3">
      <c r="A47" s="16" t="s">
        <v>165</v>
      </c>
      <c r="B47" s="17" t="s">
        <v>211</v>
      </c>
      <c r="C47" s="18"/>
      <c r="D47" s="23"/>
      <c r="E47" s="57">
        <v>0</v>
      </c>
      <c r="F47" s="19"/>
    </row>
    <row r="48" spans="1:6" x14ac:dyDescent="0.3">
      <c r="A48" s="16" t="s">
        <v>60</v>
      </c>
      <c r="B48" s="17" t="s">
        <v>210</v>
      </c>
      <c r="C48" s="18">
        <v>185710.3</v>
      </c>
      <c r="D48" s="23">
        <v>117680.9</v>
      </c>
      <c r="E48" s="57">
        <f t="shared" ref="E48" si="7">D48/C48*100</f>
        <v>63.367998436274128</v>
      </c>
      <c r="F48" s="19"/>
    </row>
    <row r="49" spans="1:6" ht="37.5" x14ac:dyDescent="0.3">
      <c r="A49" s="16" t="s">
        <v>62</v>
      </c>
      <c r="B49" s="17" t="s">
        <v>209</v>
      </c>
      <c r="C49" s="18">
        <v>75691.5</v>
      </c>
      <c r="D49" s="20">
        <v>53520.9</v>
      </c>
      <c r="E49" s="57">
        <f t="shared" si="4"/>
        <v>70.709260617110246</v>
      </c>
      <c r="F49" s="19"/>
    </row>
    <row r="50" spans="1:6" x14ac:dyDescent="0.3">
      <c r="A50" s="16" t="s">
        <v>64</v>
      </c>
      <c r="B50" s="17" t="s">
        <v>208</v>
      </c>
      <c r="C50" s="18">
        <v>44542.7</v>
      </c>
      <c r="D50" s="18">
        <v>27952.2</v>
      </c>
      <c r="E50" s="57">
        <f t="shared" si="4"/>
        <v>62.753717219656643</v>
      </c>
      <c r="F50" s="19"/>
    </row>
    <row r="51" spans="1:6" s="32" customFormat="1" ht="37.5" x14ac:dyDescent="0.3">
      <c r="A51" s="30" t="s">
        <v>66</v>
      </c>
      <c r="B51" s="31" t="s">
        <v>207</v>
      </c>
      <c r="C51" s="23">
        <v>15.1</v>
      </c>
      <c r="D51" s="23">
        <v>15.1</v>
      </c>
      <c r="E51" s="57">
        <f t="shared" si="4"/>
        <v>100</v>
      </c>
      <c r="F51" s="19"/>
    </row>
    <row r="52" spans="1:6" x14ac:dyDescent="0.3">
      <c r="A52" s="16" t="s">
        <v>203</v>
      </c>
      <c r="B52" s="17" t="s">
        <v>206</v>
      </c>
      <c r="C52" s="23">
        <v>460.4</v>
      </c>
      <c r="D52" s="18"/>
      <c r="E52" s="57">
        <f t="shared" ref="E52" si="8">D52/C52*100</f>
        <v>0</v>
      </c>
      <c r="F52" s="19"/>
    </row>
    <row r="53" spans="1:6" x14ac:dyDescent="0.3">
      <c r="A53" s="16" t="s">
        <v>68</v>
      </c>
      <c r="B53" s="17" t="s">
        <v>205</v>
      </c>
      <c r="C53" s="23">
        <v>662258.6</v>
      </c>
      <c r="D53" s="18">
        <v>474833</v>
      </c>
      <c r="E53" s="57">
        <f t="shared" si="4"/>
        <v>71.699031163959219</v>
      </c>
      <c r="F53" s="19"/>
    </row>
    <row r="54" spans="1:6" ht="38.25" customHeight="1" x14ac:dyDescent="0.3">
      <c r="A54" s="33" t="s">
        <v>70</v>
      </c>
      <c r="B54" s="17" t="s">
        <v>204</v>
      </c>
      <c r="C54" s="23">
        <v>7688.32</v>
      </c>
      <c r="D54" s="18">
        <v>5496.5</v>
      </c>
      <c r="E54" s="57">
        <f t="shared" ref="E54:E55" si="9">D54/C54*100</f>
        <v>71.491561225339211</v>
      </c>
      <c r="F54" s="19"/>
    </row>
    <row r="55" spans="1:6" ht="38.25" customHeight="1" x14ac:dyDescent="0.3">
      <c r="A55" s="33" t="s">
        <v>232</v>
      </c>
      <c r="B55" s="17" t="s">
        <v>233</v>
      </c>
      <c r="C55" s="23">
        <v>10624.3</v>
      </c>
      <c r="D55" s="18">
        <v>0</v>
      </c>
      <c r="E55" s="57">
        <f t="shared" si="9"/>
        <v>0</v>
      </c>
      <c r="F55" s="19"/>
    </row>
    <row r="56" spans="1:6" ht="38.25" customHeight="1" x14ac:dyDescent="0.3">
      <c r="A56" s="33" t="s">
        <v>189</v>
      </c>
      <c r="B56" s="17" t="s">
        <v>231</v>
      </c>
      <c r="C56" s="23">
        <v>3062</v>
      </c>
      <c r="D56" s="18">
        <v>2965.2</v>
      </c>
      <c r="E56" s="57">
        <f t="shared" si="4"/>
        <v>96.838667537557143</v>
      </c>
      <c r="F56" s="19"/>
    </row>
    <row r="57" spans="1:6" ht="25.5" customHeight="1" x14ac:dyDescent="0.3">
      <c r="A57" s="27" t="s">
        <v>72</v>
      </c>
      <c r="B57" s="34" t="s">
        <v>73</v>
      </c>
      <c r="C57" s="58">
        <f>SUM(C38:C56)</f>
        <v>1120869.4200000002</v>
      </c>
      <c r="D57" s="58">
        <f>SUM(D38:D56)</f>
        <v>772558.29999999981</v>
      </c>
      <c r="E57" s="57">
        <f>D57/C57*100</f>
        <v>68.924915446439755</v>
      </c>
      <c r="F57" s="35"/>
    </row>
    <row r="58" spans="1:6" ht="25.5" customHeight="1" x14ac:dyDescent="0.3">
      <c r="A58" s="27" t="s">
        <v>74</v>
      </c>
      <c r="B58" s="34" t="s">
        <v>219</v>
      </c>
      <c r="C58" s="23">
        <v>650</v>
      </c>
      <c r="D58" s="23">
        <v>760</v>
      </c>
      <c r="E58" s="57">
        <v>0</v>
      </c>
      <c r="F58" s="35"/>
    </row>
    <row r="59" spans="1:6" ht="37.5" x14ac:dyDescent="0.3">
      <c r="A59" s="36" t="s">
        <v>76</v>
      </c>
      <c r="B59" s="34" t="s">
        <v>214</v>
      </c>
      <c r="C59" s="23">
        <v>0</v>
      </c>
      <c r="D59" s="18">
        <v>-9629.9</v>
      </c>
      <c r="E59" s="57">
        <v>0</v>
      </c>
      <c r="F59" s="35"/>
    </row>
    <row r="60" spans="1:6" x14ac:dyDescent="0.3">
      <c r="A60" s="27" t="s">
        <v>78</v>
      </c>
      <c r="B60" s="34"/>
      <c r="C60" s="56">
        <f>C37+C57+C58+C59</f>
        <v>1318924.8200000003</v>
      </c>
      <c r="D60" s="56">
        <f>D37+D57+D58+D59</f>
        <v>891428.89999999979</v>
      </c>
      <c r="E60" s="57">
        <f>D60/C60*100</f>
        <v>67.587544527367356</v>
      </c>
      <c r="F60" s="35"/>
    </row>
    <row r="61" spans="1:6" ht="42.75" customHeight="1" x14ac:dyDescent="0.25">
      <c r="A61" s="63" t="s">
        <v>162</v>
      </c>
      <c r="B61" s="64"/>
      <c r="C61" s="64"/>
      <c r="D61" s="64"/>
      <c r="E61" s="65"/>
    </row>
    <row r="62" spans="1:6" ht="19.5" customHeight="1" x14ac:dyDescent="0.25">
      <c r="A62" s="41" t="s">
        <v>79</v>
      </c>
      <c r="B62" s="42" t="s">
        <v>121</v>
      </c>
      <c r="C62" s="40">
        <f>SUM(C63:C70)</f>
        <v>100921.7</v>
      </c>
      <c r="D62" s="40">
        <f>SUM(D63:D70)</f>
        <v>67817.299999999988</v>
      </c>
      <c r="E62" s="44">
        <f>IF(C62=0," ",D62/C62*100)</f>
        <v>67.197936618190141</v>
      </c>
    </row>
    <row r="63" spans="1:6" ht="28.5" customHeight="1" x14ac:dyDescent="0.25">
      <c r="A63" s="45" t="s">
        <v>80</v>
      </c>
      <c r="B63" s="42" t="s">
        <v>122</v>
      </c>
      <c r="C63" s="46">
        <v>2898.1</v>
      </c>
      <c r="D63" s="46">
        <v>1425.9</v>
      </c>
      <c r="E63" s="48">
        <f>IF(C63=0," ",D63/C63*100)</f>
        <v>49.201200786722339</v>
      </c>
    </row>
    <row r="64" spans="1:6" ht="22.5" customHeight="1" x14ac:dyDescent="0.25">
      <c r="A64" s="45" t="s">
        <v>81</v>
      </c>
      <c r="B64" s="42" t="s">
        <v>123</v>
      </c>
      <c r="C64" s="46">
        <v>5234</v>
      </c>
      <c r="D64" s="46">
        <v>3730</v>
      </c>
      <c r="E64" s="48">
        <f>IF(C64=0," ",D64/C64*100)</f>
        <v>71.264807030951474</v>
      </c>
    </row>
    <row r="65" spans="1:5" ht="37.5" x14ac:dyDescent="0.25">
      <c r="A65" s="45" t="s">
        <v>82</v>
      </c>
      <c r="B65" s="42" t="s">
        <v>124</v>
      </c>
      <c r="C65" s="46">
        <v>47528</v>
      </c>
      <c r="D65" s="50">
        <v>33534.699999999997</v>
      </c>
      <c r="E65" s="48">
        <f>IF(C65=0," ",D65/C65*100)</f>
        <v>70.557776468607969</v>
      </c>
    </row>
    <row r="66" spans="1:5" x14ac:dyDescent="0.25">
      <c r="A66" s="45" t="s">
        <v>83</v>
      </c>
      <c r="B66" s="42" t="s">
        <v>125</v>
      </c>
      <c r="C66" s="46">
        <v>15.1</v>
      </c>
      <c r="D66" s="46">
        <v>8.6999999999999993</v>
      </c>
      <c r="E66" s="48">
        <f>IF(C66=0," ",D66/C66*100)</f>
        <v>57.615894039735096</v>
      </c>
    </row>
    <row r="67" spans="1:5" x14ac:dyDescent="0.25">
      <c r="A67" s="45" t="s">
        <v>84</v>
      </c>
      <c r="B67" s="42" t="s">
        <v>126</v>
      </c>
      <c r="C67" s="46">
        <v>26430.3</v>
      </c>
      <c r="D67" s="46">
        <v>15602.3</v>
      </c>
      <c r="E67" s="48">
        <f t="shared" ref="E67:E105" si="10">IF(C67=0," ",D67/C67*100)</f>
        <v>59.031868726423845</v>
      </c>
    </row>
    <row r="68" spans="1:5" x14ac:dyDescent="0.25">
      <c r="A68" s="45" t="s">
        <v>85</v>
      </c>
      <c r="B68" s="42" t="s">
        <v>127</v>
      </c>
      <c r="C68" s="46">
        <v>4505.3</v>
      </c>
      <c r="D68" s="46">
        <v>4505.3</v>
      </c>
      <c r="E68" s="48">
        <f t="shared" si="10"/>
        <v>100</v>
      </c>
    </row>
    <row r="69" spans="1:5" x14ac:dyDescent="0.25">
      <c r="A69" s="45" t="s">
        <v>86</v>
      </c>
      <c r="B69" s="42" t="s">
        <v>128</v>
      </c>
      <c r="C69" s="46">
        <v>500</v>
      </c>
      <c r="D69" s="46">
        <v>0</v>
      </c>
      <c r="E69" s="48">
        <f t="shared" si="10"/>
        <v>0</v>
      </c>
    </row>
    <row r="70" spans="1:5" x14ac:dyDescent="0.25">
      <c r="A70" s="45" t="s">
        <v>87</v>
      </c>
      <c r="B70" s="42" t="s">
        <v>129</v>
      </c>
      <c r="C70" s="46">
        <v>13810.9</v>
      </c>
      <c r="D70" s="50">
        <v>9010.4</v>
      </c>
      <c r="E70" s="48">
        <f t="shared" si="10"/>
        <v>65.241222512653053</v>
      </c>
    </row>
    <row r="71" spans="1:5" x14ac:dyDescent="0.25">
      <c r="A71" s="41" t="s">
        <v>88</v>
      </c>
      <c r="B71" s="42" t="s">
        <v>130</v>
      </c>
      <c r="C71" s="40">
        <f>SUM(C72:C73)</f>
        <v>9353</v>
      </c>
      <c r="D71" s="40">
        <f>SUM(D72:D73)</f>
        <v>6958</v>
      </c>
      <c r="E71" s="44">
        <f t="shared" si="10"/>
        <v>74.393242809793648</v>
      </c>
    </row>
    <row r="72" spans="1:5" x14ac:dyDescent="0.25">
      <c r="A72" s="45" t="s">
        <v>89</v>
      </c>
      <c r="B72" s="42" t="s">
        <v>131</v>
      </c>
      <c r="C72" s="46">
        <v>9283</v>
      </c>
      <c r="D72" s="46">
        <v>6953</v>
      </c>
      <c r="E72" s="48">
        <f t="shared" si="10"/>
        <v>74.90035548852741</v>
      </c>
    </row>
    <row r="73" spans="1:5" x14ac:dyDescent="0.25">
      <c r="A73" s="45" t="s">
        <v>90</v>
      </c>
      <c r="B73" s="42" t="s">
        <v>132</v>
      </c>
      <c r="C73" s="46">
        <v>70</v>
      </c>
      <c r="D73" s="46">
        <v>5</v>
      </c>
      <c r="E73" s="48">
        <f t="shared" si="10"/>
        <v>7.1428571428571423</v>
      </c>
    </row>
    <row r="74" spans="1:5" x14ac:dyDescent="0.25">
      <c r="A74" s="41" t="s">
        <v>91</v>
      </c>
      <c r="B74" s="42" t="s">
        <v>133</v>
      </c>
      <c r="C74" s="40">
        <f>C77+C75+C78+C76</f>
        <v>3313.5</v>
      </c>
      <c r="D74" s="40">
        <f>D77+D75+D78+D76</f>
        <v>1838.5</v>
      </c>
      <c r="E74" s="44">
        <f t="shared" si="10"/>
        <v>55.485136562547154</v>
      </c>
    </row>
    <row r="75" spans="1:5" x14ac:dyDescent="0.25">
      <c r="A75" s="45" t="s">
        <v>92</v>
      </c>
      <c r="B75" s="42" t="s">
        <v>134</v>
      </c>
      <c r="C75" s="46">
        <v>610.5</v>
      </c>
      <c r="D75" s="50">
        <v>317.5</v>
      </c>
      <c r="E75" s="48">
        <f t="shared" si="10"/>
        <v>52.006552006552006</v>
      </c>
    </row>
    <row r="76" spans="1:5" hidden="1" x14ac:dyDescent="0.25">
      <c r="A76" s="45" t="s">
        <v>192</v>
      </c>
      <c r="B76" s="42" t="s">
        <v>193</v>
      </c>
      <c r="C76" s="46"/>
      <c r="D76" s="50">
        <v>0</v>
      </c>
      <c r="E76" s="48"/>
    </row>
    <row r="77" spans="1:5" x14ac:dyDescent="0.25">
      <c r="A77" s="45" t="s">
        <v>93</v>
      </c>
      <c r="B77" s="42" t="s">
        <v>135</v>
      </c>
      <c r="C77" s="46">
        <v>844</v>
      </c>
      <c r="D77" s="50">
        <v>355.8</v>
      </c>
      <c r="E77" s="48">
        <f t="shared" si="10"/>
        <v>42.156398104265399</v>
      </c>
    </row>
    <row r="78" spans="1:5" x14ac:dyDescent="0.25">
      <c r="A78" s="45" t="s">
        <v>94</v>
      </c>
      <c r="B78" s="42" t="s">
        <v>136</v>
      </c>
      <c r="C78" s="46">
        <v>1859</v>
      </c>
      <c r="D78" s="50">
        <v>1165.2</v>
      </c>
      <c r="E78" s="48">
        <f t="shared" si="10"/>
        <v>62.67885960193653</v>
      </c>
    </row>
    <row r="79" spans="1:5" x14ac:dyDescent="0.25">
      <c r="A79" s="41" t="s">
        <v>95</v>
      </c>
      <c r="B79" s="42" t="s">
        <v>137</v>
      </c>
      <c r="C79" s="40">
        <f>C80+C81+C82</f>
        <v>7772</v>
      </c>
      <c r="D79" s="40">
        <f>D80+D81+D82</f>
        <v>4865.7</v>
      </c>
      <c r="E79" s="44">
        <f t="shared" si="10"/>
        <v>62.60550694801853</v>
      </c>
    </row>
    <row r="80" spans="1:5" x14ac:dyDescent="0.25">
      <c r="A80" s="45" t="s">
        <v>96</v>
      </c>
      <c r="B80" s="42" t="s">
        <v>138</v>
      </c>
      <c r="C80" s="46">
        <v>16</v>
      </c>
      <c r="D80" s="50">
        <v>16</v>
      </c>
      <c r="E80" s="48">
        <f t="shared" si="10"/>
        <v>100</v>
      </c>
    </row>
    <row r="81" spans="1:5" hidden="1" x14ac:dyDescent="0.25">
      <c r="A81" s="45" t="s">
        <v>97</v>
      </c>
      <c r="B81" s="42" t="s">
        <v>139</v>
      </c>
      <c r="C81" s="46"/>
      <c r="D81" s="50"/>
      <c r="E81" s="48" t="str">
        <f t="shared" si="10"/>
        <v xml:space="preserve"> </v>
      </c>
    </row>
    <row r="82" spans="1:5" x14ac:dyDescent="0.25">
      <c r="A82" s="45" t="s">
        <v>187</v>
      </c>
      <c r="B82" s="42" t="s">
        <v>188</v>
      </c>
      <c r="C82" s="46">
        <v>7756</v>
      </c>
      <c r="D82" s="50">
        <v>4849.7</v>
      </c>
      <c r="E82" s="48">
        <f t="shared" si="10"/>
        <v>62.528365136668384</v>
      </c>
    </row>
    <row r="83" spans="1:5" x14ac:dyDescent="0.25">
      <c r="A83" s="41" t="s">
        <v>98</v>
      </c>
      <c r="B83" s="42" t="s">
        <v>140</v>
      </c>
      <c r="C83" s="40">
        <f>C84+C85+C86+C88+C89+C87</f>
        <v>894509.60000000009</v>
      </c>
      <c r="D83" s="40">
        <f>D84+D85+D86+D88+D89+D87</f>
        <v>607614</v>
      </c>
      <c r="E83" s="44">
        <f t="shared" si="10"/>
        <v>67.927051872892136</v>
      </c>
    </row>
    <row r="84" spans="1:5" x14ac:dyDescent="0.25">
      <c r="A84" s="45" t="s">
        <v>99</v>
      </c>
      <c r="B84" s="42" t="s">
        <v>141</v>
      </c>
      <c r="C84" s="46">
        <v>235201.2</v>
      </c>
      <c r="D84" s="50">
        <v>162936.20000000001</v>
      </c>
      <c r="E84" s="48">
        <f t="shared" si="10"/>
        <v>69.275241792984048</v>
      </c>
    </row>
    <row r="85" spans="1:5" x14ac:dyDescent="0.25">
      <c r="A85" s="45" t="s">
        <v>100</v>
      </c>
      <c r="B85" s="42" t="s">
        <v>142</v>
      </c>
      <c r="C85" s="46">
        <v>545723.6</v>
      </c>
      <c r="D85" s="50">
        <v>375807.8</v>
      </c>
      <c r="E85" s="48">
        <f t="shared" si="10"/>
        <v>68.864128287653315</v>
      </c>
    </row>
    <row r="86" spans="1:5" x14ac:dyDescent="0.25">
      <c r="A86" s="45" t="s">
        <v>101</v>
      </c>
      <c r="B86" s="42" t="s">
        <v>143</v>
      </c>
      <c r="C86" s="46">
        <v>46132</v>
      </c>
      <c r="D86" s="50">
        <v>28806.7</v>
      </c>
      <c r="E86" s="48">
        <f t="shared" si="10"/>
        <v>62.444073528136656</v>
      </c>
    </row>
    <row r="87" spans="1:5" x14ac:dyDescent="0.25">
      <c r="A87" s="45" t="s">
        <v>194</v>
      </c>
      <c r="B87" s="42" t="s">
        <v>195</v>
      </c>
      <c r="C87" s="46">
        <v>30</v>
      </c>
      <c r="D87" s="50">
        <v>30</v>
      </c>
      <c r="E87" s="48">
        <f t="shared" si="10"/>
        <v>100</v>
      </c>
    </row>
    <row r="88" spans="1:5" x14ac:dyDescent="0.25">
      <c r="A88" s="45" t="s">
        <v>102</v>
      </c>
      <c r="B88" s="42" t="s">
        <v>144</v>
      </c>
      <c r="C88" s="46">
        <v>3792.3</v>
      </c>
      <c r="D88" s="50">
        <v>210.8</v>
      </c>
      <c r="E88" s="48">
        <f t="shared" si="10"/>
        <v>5.5586319647707194</v>
      </c>
    </row>
    <row r="89" spans="1:5" x14ac:dyDescent="0.25">
      <c r="A89" s="45" t="s">
        <v>103</v>
      </c>
      <c r="B89" s="42" t="s">
        <v>145</v>
      </c>
      <c r="C89" s="50">
        <v>63630.5</v>
      </c>
      <c r="D89" s="50">
        <v>39822.5</v>
      </c>
      <c r="E89" s="48">
        <f t="shared" si="10"/>
        <v>62.583980952530624</v>
      </c>
    </row>
    <row r="90" spans="1:5" x14ac:dyDescent="0.25">
      <c r="A90" s="41" t="s">
        <v>104</v>
      </c>
      <c r="B90" s="42" t="s">
        <v>146</v>
      </c>
      <c r="C90" s="40">
        <f>C91+C92</f>
        <v>55686.899999999994</v>
      </c>
      <c r="D90" s="40">
        <f>D91+D92</f>
        <v>38732.699999999997</v>
      </c>
      <c r="E90" s="44">
        <f t="shared" si="10"/>
        <v>69.554419441556263</v>
      </c>
    </row>
    <row r="91" spans="1:5" x14ac:dyDescent="0.25">
      <c r="A91" s="45" t="s">
        <v>105</v>
      </c>
      <c r="B91" s="42" t="s">
        <v>147</v>
      </c>
      <c r="C91" s="46">
        <v>31849.1</v>
      </c>
      <c r="D91" s="46">
        <v>21931.7</v>
      </c>
      <c r="E91" s="48">
        <f t="shared" si="10"/>
        <v>68.861286504171233</v>
      </c>
    </row>
    <row r="92" spans="1:5" x14ac:dyDescent="0.25">
      <c r="A92" s="45" t="s">
        <v>106</v>
      </c>
      <c r="B92" s="42" t="s">
        <v>148</v>
      </c>
      <c r="C92" s="46">
        <v>23837.8</v>
      </c>
      <c r="D92" s="46">
        <v>16801</v>
      </c>
      <c r="E92" s="48">
        <f t="shared" si="10"/>
        <v>70.480497361333676</v>
      </c>
    </row>
    <row r="93" spans="1:5" x14ac:dyDescent="0.25">
      <c r="A93" s="41" t="s">
        <v>107</v>
      </c>
      <c r="B93" s="42" t="s">
        <v>149</v>
      </c>
      <c r="C93" s="40">
        <f>C94+C95+C97+C96</f>
        <v>109046.69999999998</v>
      </c>
      <c r="D93" s="40">
        <f>D94+D95+D97+D96</f>
        <v>66689.600000000006</v>
      </c>
      <c r="E93" s="44">
        <f t="shared" si="10"/>
        <v>61.156917174018119</v>
      </c>
    </row>
    <row r="94" spans="1:5" x14ac:dyDescent="0.25">
      <c r="A94" s="45" t="s">
        <v>108</v>
      </c>
      <c r="B94" s="42" t="s">
        <v>150</v>
      </c>
      <c r="C94" s="46">
        <v>9509.2000000000007</v>
      </c>
      <c r="D94" s="46">
        <v>6911.7</v>
      </c>
      <c r="E94" s="48">
        <f t="shared" si="10"/>
        <v>72.68434778950909</v>
      </c>
    </row>
    <row r="95" spans="1:5" x14ac:dyDescent="0.25">
      <c r="A95" s="45" t="s">
        <v>109</v>
      </c>
      <c r="B95" s="42" t="s">
        <v>151</v>
      </c>
      <c r="C95" s="46">
        <v>73521.899999999994</v>
      </c>
      <c r="D95" s="50">
        <v>49582.8</v>
      </c>
      <c r="E95" s="48">
        <f t="shared" si="10"/>
        <v>67.439497619076775</v>
      </c>
    </row>
    <row r="96" spans="1:5" x14ac:dyDescent="0.25">
      <c r="A96" s="45" t="s">
        <v>110</v>
      </c>
      <c r="B96" s="42" t="s">
        <v>152</v>
      </c>
      <c r="C96" s="46">
        <v>20577.2</v>
      </c>
      <c r="D96" s="46">
        <v>6443.1</v>
      </c>
      <c r="E96" s="48">
        <f t="shared" si="10"/>
        <v>31.311840289252185</v>
      </c>
    </row>
    <row r="97" spans="1:5" x14ac:dyDescent="0.25">
      <c r="A97" s="45" t="s">
        <v>111</v>
      </c>
      <c r="B97" s="42" t="s">
        <v>153</v>
      </c>
      <c r="C97" s="46">
        <v>5438.4</v>
      </c>
      <c r="D97" s="46">
        <v>3752</v>
      </c>
      <c r="E97" s="48">
        <f t="shared" si="10"/>
        <v>68.990879670491324</v>
      </c>
    </row>
    <row r="98" spans="1:5" x14ac:dyDescent="0.25">
      <c r="A98" s="41" t="s">
        <v>112</v>
      </c>
      <c r="B98" s="42" t="s">
        <v>154</v>
      </c>
      <c r="C98" s="40">
        <f>C99</f>
        <v>17846.900000000001</v>
      </c>
      <c r="D98" s="40">
        <f>D99</f>
        <v>9130.7000000000007</v>
      </c>
      <c r="E98" s="44">
        <f t="shared" si="10"/>
        <v>51.161266102236247</v>
      </c>
    </row>
    <row r="99" spans="1:5" x14ac:dyDescent="0.25">
      <c r="A99" s="45" t="s">
        <v>113</v>
      </c>
      <c r="B99" s="42" t="s">
        <v>155</v>
      </c>
      <c r="C99" s="46">
        <v>17846.900000000001</v>
      </c>
      <c r="D99" s="46">
        <v>9130.7000000000007</v>
      </c>
      <c r="E99" s="48">
        <f t="shared" si="10"/>
        <v>51.161266102236247</v>
      </c>
    </row>
    <row r="100" spans="1:5" hidden="1" x14ac:dyDescent="0.25">
      <c r="A100" s="41" t="s">
        <v>114</v>
      </c>
      <c r="B100" s="42" t="s">
        <v>156</v>
      </c>
      <c r="C100" s="40">
        <f>C101</f>
        <v>0</v>
      </c>
      <c r="D100" s="40">
        <f>D101</f>
        <v>0</v>
      </c>
      <c r="E100" s="44" t="str">
        <f t="shared" si="10"/>
        <v xml:space="preserve"> </v>
      </c>
    </row>
    <row r="101" spans="1:5" hidden="1" x14ac:dyDescent="0.25">
      <c r="A101" s="45" t="s">
        <v>115</v>
      </c>
      <c r="B101" s="42" t="s">
        <v>157</v>
      </c>
      <c r="C101" s="46">
        <v>0</v>
      </c>
      <c r="D101" s="46">
        <v>0</v>
      </c>
      <c r="E101" s="48" t="str">
        <f t="shared" si="10"/>
        <v xml:space="preserve"> </v>
      </c>
    </row>
    <row r="102" spans="1:5" x14ac:dyDescent="0.25">
      <c r="A102" s="41" t="s">
        <v>116</v>
      </c>
      <c r="B102" s="42" t="s">
        <v>158</v>
      </c>
      <c r="C102" s="40">
        <f>C103+C104</f>
        <v>143479.4</v>
      </c>
      <c r="D102" s="40">
        <f>D103+D104</f>
        <v>100805.9</v>
      </c>
      <c r="E102" s="44">
        <f t="shared" si="10"/>
        <v>70.258099769026074</v>
      </c>
    </row>
    <row r="103" spans="1:5" x14ac:dyDescent="0.25">
      <c r="A103" s="45" t="s">
        <v>117</v>
      </c>
      <c r="B103" s="42" t="s">
        <v>159</v>
      </c>
      <c r="C103" s="46">
        <v>143479.4</v>
      </c>
      <c r="D103" s="46">
        <v>100805.9</v>
      </c>
      <c r="E103" s="48">
        <f t="shared" si="10"/>
        <v>70.258099769026074</v>
      </c>
    </row>
    <row r="104" spans="1:5" hidden="1" x14ac:dyDescent="0.25">
      <c r="A104" s="45" t="s">
        <v>118</v>
      </c>
      <c r="B104" s="42" t="s">
        <v>160</v>
      </c>
      <c r="C104" s="46"/>
      <c r="D104" s="46"/>
      <c r="E104" s="48" t="str">
        <f t="shared" si="10"/>
        <v xml:space="preserve"> </v>
      </c>
    </row>
    <row r="105" spans="1:5" x14ac:dyDescent="0.25">
      <c r="A105" s="39" t="s">
        <v>119</v>
      </c>
      <c r="B105" s="51" t="s">
        <v>161</v>
      </c>
      <c r="C105" s="40">
        <f>C62+C71+C74+C79+C83+C90+C93+C98+C102+C100</f>
        <v>1341929.6999999997</v>
      </c>
      <c r="D105" s="40">
        <f>D62+D71+D74+D79+D83+D90+D93+D98+D102+D100</f>
        <v>904452.39999999991</v>
      </c>
      <c r="E105" s="44">
        <f t="shared" si="10"/>
        <v>67.39938761322594</v>
      </c>
    </row>
    <row r="106" spans="1:5" x14ac:dyDescent="0.3">
      <c r="A106" s="52" t="s">
        <v>120</v>
      </c>
      <c r="B106" s="53"/>
      <c r="C106" s="54">
        <f>C60-C105</f>
        <v>-23004.879999999423</v>
      </c>
      <c r="D106" s="54">
        <f>D60-D105</f>
        <v>-13023.500000000116</v>
      </c>
      <c r="E106" s="44"/>
    </row>
    <row r="109" spans="1:5" x14ac:dyDescent="0.3">
      <c r="A109" s="37" t="s">
        <v>184</v>
      </c>
      <c r="C109" s="60" t="s">
        <v>185</v>
      </c>
    </row>
    <row r="112" spans="1:5" x14ac:dyDescent="0.3">
      <c r="C112" s="6">
        <f>C60-C105</f>
        <v>-23004.879999999423</v>
      </c>
      <c r="D112" s="6">
        <f>D60-D105</f>
        <v>-13023.500000000116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2020-10-13T02:22:20Z</cp:lastPrinted>
  <dcterms:created xsi:type="dcterms:W3CDTF">2018-02-13T00:40:04Z</dcterms:created>
  <dcterms:modified xsi:type="dcterms:W3CDTF">2020-10-13T04:06:35Z</dcterms:modified>
</cp:coreProperties>
</file>